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S:\IT and Multimedia\Web\New website copy 2019\Policy and campaigns\1. Policy\Higher education policy PDFs\"/>
    </mc:Choice>
  </mc:AlternateContent>
  <xr:revisionPtr revIDLastSave="0" documentId="8_{72DF6FD2-D85A-4F91-95C0-AEC6439D0104}" xr6:coauthVersionLast="36" xr6:coauthVersionMax="36" xr10:uidLastSave="{00000000-0000-0000-0000-000000000000}"/>
  <bookViews>
    <workbookView xWindow="0" yWindow="0" windowWidth="25605" windowHeight="14895" tabRatio="500" xr2:uid="{00000000-000D-0000-FFFF-FFFF00000000}"/>
  </bookViews>
  <sheets>
    <sheet name="Sheet1" sheetId="1" r:id="rId1"/>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P17" i="1" l="1"/>
  <c r="AP15" i="1"/>
  <c r="AP14" i="1"/>
  <c r="AP13" i="1"/>
  <c r="AP11" i="1"/>
  <c r="AP9" i="1"/>
  <c r="AP8" i="1"/>
  <c r="AP7" i="1"/>
  <c r="AM23" i="1"/>
  <c r="AN23" i="1"/>
  <c r="AO23" i="1"/>
  <c r="AM22" i="1"/>
  <c r="AN22" i="1"/>
  <c r="AO22" i="1"/>
  <c r="AM21" i="1"/>
  <c r="AN21" i="1"/>
  <c r="AO21" i="1"/>
  <c r="AM20" i="1"/>
  <c r="AN20" i="1"/>
  <c r="AO20" i="1"/>
  <c r="J17" i="1"/>
  <c r="M17" i="1"/>
  <c r="J15" i="1"/>
  <c r="M15" i="1"/>
  <c r="J14" i="1"/>
  <c r="M14" i="1"/>
  <c r="J13" i="1"/>
  <c r="M13" i="1"/>
  <c r="J11" i="1"/>
  <c r="M11" i="1"/>
  <c r="J9" i="1"/>
  <c r="M9" i="1"/>
  <c r="J8" i="1"/>
  <c r="M8" i="1"/>
  <c r="J7" i="1"/>
  <c r="M7" i="1"/>
  <c r="B17" i="1"/>
  <c r="E17" i="1"/>
  <c r="B14" i="1"/>
  <c r="E14" i="1"/>
  <c r="B13" i="1"/>
  <c r="E13" i="1"/>
  <c r="B11" i="1"/>
  <c r="E11" i="1"/>
  <c r="B9" i="1"/>
  <c r="E9" i="1"/>
  <c r="B8" i="1"/>
  <c r="E8" i="1"/>
  <c r="B7" i="1"/>
  <c r="E7" i="1"/>
  <c r="F17" i="1"/>
  <c r="I17" i="1"/>
  <c r="F15" i="1"/>
  <c r="I15" i="1"/>
  <c r="F14" i="1"/>
  <c r="I14" i="1"/>
  <c r="F13" i="1"/>
  <c r="I13" i="1"/>
  <c r="F11" i="1"/>
  <c r="I11" i="1"/>
  <c r="F9" i="1"/>
  <c r="I9" i="1"/>
  <c r="F8" i="1"/>
  <c r="I8" i="1"/>
  <c r="F7" i="1"/>
  <c r="I7" i="1"/>
  <c r="D23" i="1"/>
  <c r="C23" i="1"/>
  <c r="B23" i="1"/>
  <c r="F23" i="1"/>
  <c r="G23" i="1"/>
  <c r="H23" i="1"/>
  <c r="J23" i="1"/>
  <c r="K23" i="1"/>
  <c r="L23" i="1"/>
  <c r="B22" i="1"/>
  <c r="C22" i="1"/>
  <c r="D22" i="1"/>
  <c r="F22" i="1"/>
  <c r="G22" i="1"/>
  <c r="H22" i="1"/>
  <c r="J22" i="1"/>
  <c r="K22" i="1"/>
  <c r="L22" i="1"/>
  <c r="B21" i="1"/>
  <c r="C21" i="1"/>
  <c r="D21" i="1"/>
  <c r="F21" i="1"/>
  <c r="G21" i="1"/>
  <c r="H21" i="1"/>
  <c r="J21" i="1"/>
  <c r="K21" i="1"/>
  <c r="L21" i="1"/>
  <c r="B20" i="1"/>
  <c r="C20" i="1"/>
  <c r="D20" i="1"/>
  <c r="F20" i="1"/>
  <c r="G20" i="1"/>
  <c r="H20" i="1"/>
  <c r="J20" i="1"/>
  <c r="K20" i="1"/>
  <c r="L20" i="1"/>
  <c r="AL8" i="1"/>
  <c r="AL9" i="1"/>
  <c r="AL11" i="1"/>
  <c r="AL13" i="1"/>
  <c r="AL14" i="1"/>
  <c r="AL15" i="1"/>
  <c r="AL17" i="1"/>
  <c r="AG8" i="1"/>
  <c r="AG9" i="1"/>
  <c r="AG11" i="1"/>
  <c r="AG13" i="1"/>
  <c r="AG14" i="1"/>
  <c r="AG15" i="1"/>
  <c r="AG17" i="1"/>
  <c r="AC8" i="1"/>
  <c r="AC9" i="1"/>
  <c r="AC11" i="1"/>
  <c r="AC13" i="1"/>
  <c r="AC14" i="1"/>
  <c r="AC15" i="1"/>
  <c r="AC17" i="1"/>
  <c r="Y8" i="1"/>
  <c r="Y9" i="1"/>
  <c r="Y11" i="1"/>
  <c r="Y13" i="1"/>
  <c r="Y14" i="1"/>
  <c r="Y15" i="1"/>
  <c r="Y17" i="1"/>
  <c r="U8" i="1"/>
  <c r="U9" i="1"/>
  <c r="U11" i="1"/>
  <c r="U13" i="1"/>
  <c r="U14" i="1"/>
  <c r="U15" i="1"/>
  <c r="U17" i="1"/>
  <c r="AL7" i="1"/>
  <c r="AG7" i="1"/>
  <c r="AC7" i="1"/>
  <c r="Y7" i="1"/>
  <c r="U7" i="1"/>
  <c r="Q8" i="1"/>
  <c r="Q9" i="1"/>
  <c r="Q11" i="1"/>
  <c r="Q13" i="1"/>
  <c r="Q14" i="1"/>
  <c r="Q15" i="1"/>
  <c r="Q17" i="1"/>
  <c r="O21" i="1"/>
  <c r="O22" i="1"/>
  <c r="O23" i="1"/>
  <c r="Q7" i="1"/>
  <c r="P7" i="1"/>
  <c r="P8" i="1"/>
  <c r="P9" i="1"/>
  <c r="P11" i="1"/>
  <c r="P17" i="1"/>
  <c r="P22" i="1"/>
  <c r="AI23" i="1"/>
  <c r="AJ23" i="1"/>
  <c r="AK23" i="1"/>
  <c r="AI22" i="1"/>
  <c r="AJ22" i="1"/>
  <c r="AK22" i="1"/>
  <c r="AI21" i="1"/>
  <c r="AJ21" i="1"/>
  <c r="AK21" i="1"/>
  <c r="AI20" i="1"/>
  <c r="AJ20" i="1"/>
  <c r="AK20" i="1"/>
  <c r="P13" i="1"/>
  <c r="P14" i="1"/>
  <c r="P15" i="1"/>
  <c r="P23" i="1"/>
  <c r="R23" i="1"/>
  <c r="S23" i="1"/>
  <c r="T13" i="1"/>
  <c r="T14" i="1"/>
  <c r="T15" i="1"/>
  <c r="T17" i="1"/>
  <c r="T23" i="1"/>
  <c r="V23" i="1"/>
  <c r="W23" i="1"/>
  <c r="X13" i="1"/>
  <c r="X14" i="1"/>
  <c r="X15" i="1"/>
  <c r="X17" i="1"/>
  <c r="X23" i="1"/>
  <c r="Z23" i="1"/>
  <c r="AA23" i="1"/>
  <c r="AB13" i="1"/>
  <c r="AB14" i="1"/>
  <c r="AB15" i="1"/>
  <c r="AB17" i="1"/>
  <c r="AB23" i="1"/>
  <c r="AD23" i="1"/>
  <c r="AE23" i="1"/>
  <c r="AF13" i="1"/>
  <c r="AF14" i="1"/>
  <c r="AF15" i="1"/>
  <c r="AF17" i="1"/>
  <c r="AF23" i="1"/>
  <c r="R22" i="1"/>
  <c r="S22" i="1"/>
  <c r="T8" i="1"/>
  <c r="T9" i="1"/>
  <c r="T11" i="1"/>
  <c r="T7" i="1"/>
  <c r="T22" i="1"/>
  <c r="V22" i="1"/>
  <c r="W22" i="1"/>
  <c r="X8" i="1"/>
  <c r="X9" i="1"/>
  <c r="X11" i="1"/>
  <c r="X7" i="1"/>
  <c r="X22" i="1"/>
  <c r="Z22" i="1"/>
  <c r="AA22" i="1"/>
  <c r="AB8" i="1"/>
  <c r="AB9" i="1"/>
  <c r="AB11" i="1"/>
  <c r="AB7" i="1"/>
  <c r="AB22" i="1"/>
  <c r="AD22" i="1"/>
  <c r="AE22" i="1"/>
  <c r="AF8" i="1"/>
  <c r="AF9" i="1"/>
  <c r="AF11" i="1"/>
  <c r="AF7" i="1"/>
  <c r="AF22" i="1"/>
  <c r="P21" i="1"/>
  <c r="R21" i="1"/>
  <c r="S21" i="1"/>
  <c r="T21" i="1"/>
  <c r="V21" i="1"/>
  <c r="W21" i="1"/>
  <c r="X21" i="1"/>
  <c r="Z21" i="1"/>
  <c r="AA21" i="1"/>
  <c r="AB21" i="1"/>
  <c r="AD21" i="1"/>
  <c r="AE21" i="1"/>
  <c r="AF21" i="1"/>
  <c r="O20" i="1"/>
  <c r="P20" i="1"/>
  <c r="R20" i="1"/>
  <c r="S20" i="1"/>
  <c r="T20" i="1"/>
  <c r="V20" i="1"/>
  <c r="W20" i="1"/>
  <c r="X20" i="1"/>
  <c r="Z20" i="1"/>
  <c r="AA20" i="1"/>
  <c r="AB20" i="1"/>
  <c r="AD20" i="1"/>
  <c r="AE20" i="1"/>
  <c r="AF20" i="1"/>
  <c r="N20" i="1"/>
  <c r="N23" i="1"/>
  <c r="N22" i="1"/>
  <c r="N21" i="1"/>
</calcChain>
</file>

<file path=xl/sharedStrings.xml><?xml version="1.0" encoding="utf-8"?>
<sst xmlns="http://schemas.openxmlformats.org/spreadsheetml/2006/main" count="61" uniqueCount="25">
  <si>
    <t>TOTAL</t>
  </si>
  <si>
    <t>FEMALE</t>
  </si>
  <si>
    <t>Mathematics</t>
  </si>
  <si>
    <t>Physics</t>
  </si>
  <si>
    <t>Computing</t>
  </si>
  <si>
    <t>Chemistry</t>
  </si>
  <si>
    <t>Biology</t>
  </si>
  <si>
    <t>Human Biology</t>
  </si>
  <si>
    <t>Psychology</t>
  </si>
  <si>
    <t>MALE</t>
  </si>
  <si>
    <t>2015 (higher &amp; new higher)</t>
  </si>
  <si>
    <t>% female</t>
  </si>
  <si>
    <t>NA</t>
  </si>
  <si>
    <t xml:space="preserve">             </t>
  </si>
  <si>
    <t>na</t>
  </si>
  <si>
    <t>2016 ( new higher)</t>
  </si>
  <si>
    <t>Note: Data refer to entries, not passes. Data up to 2014 are for the 'old' higher, for 2016 for the 'new' higher and for 2015 refer to both. Data is for both schools and FE candidates. In several years revised specifications for some subject sat  alongisde earlier ones. In each case data referes to entry to both versions of the same sbject where available. Source SQA statistics for relevant year.</t>
  </si>
  <si>
    <t>Maths as % of all entries</t>
  </si>
  <si>
    <t>Maths, Physics &amp; Computing</t>
  </si>
  <si>
    <t>Maths, Physics Computing &amp; Chemistry</t>
  </si>
  <si>
    <t>Biology, Human Biology &amp; Psychology</t>
  </si>
  <si>
    <t>Table 1 Entries to Higher in STEM and related subjects by gender, Scotland 1996 to 2016</t>
  </si>
  <si>
    <t>Total (all subjects including non STEM)</t>
  </si>
  <si>
    <t>STEM subjects as % all entries</t>
  </si>
  <si>
    <t>Submitted by the Royal Statistical Society as part of its response to Scottish Government consultation on strategy for education and training in Science, Technology Engineering and Mathematics (STEM)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</si>
</sst>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2"/>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s>
  <cellStyleXfs count="5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3">
    <xf numFmtId="0" fontId="0" fillId="0" borderId="0" xfId="0"/>
    <xf numFmtId="3" fontId="0" fillId="0" borderId="0" xfId="0" applyNumberFormat="1"/>
    <xf numFmtId="3" fontId="2" fillId="0" borderId="0" xfId="1" applyNumberFormat="1" applyFont="1" applyFill="1" applyBorder="1" applyAlignment="1">
      <alignment horizontal="right" wrapText="1"/>
    </xf>
    <xf numFmtId="164" fontId="0" fillId="0" borderId="0" xfId="0" applyNumberFormat="1"/>
    <xf numFmtId="3" fontId="1" fillId="0" borderId="0" xfId="0" applyNumberFormat="1" applyFont="1"/>
    <xf numFmtId="0" fontId="1" fillId="0" borderId="0" xfId="0" applyFont="1"/>
    <xf numFmtId="164" fontId="1" fillId="0" borderId="0" xfId="0" applyNumberFormat="1" applyFont="1"/>
    <xf numFmtId="3" fontId="0" fillId="0" borderId="0" xfId="0" applyNumberFormat="1" applyFon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xf numFmtId="0" fontId="0" fillId="0" borderId="0" xfId="0" applyAlignment="1">
      <alignment wrapText="1"/>
    </xf>
    <xf numFmtId="0" fontId="1" fillId="0" borderId="0" xfId="0" applyFont="1" applyAlignment="1">
      <alignment horizontal="left" vertical="top" wrapText="1"/>
    </xf>
    <xf numFmtId="3" fontId="1" fillId="0" borderId="0" xfId="0" applyNumberFormat="1" applyFont="1" applyAlignment="1">
      <alignment wrapText="1"/>
    </xf>
    <xf numFmtId="0" fontId="1" fillId="0" borderId="0" xfId="0" applyFont="1" applyAlignment="1">
      <alignment wrapText="1"/>
    </xf>
    <xf numFmtId="0" fontId="1" fillId="0" borderId="0" xfId="0" applyFont="1" applyAlignment="1">
      <alignment vertical="top" wrapText="1"/>
    </xf>
    <xf numFmtId="3" fontId="1" fillId="0" borderId="1" xfId="0" applyNumberFormat="1" applyFont="1" applyBorder="1" applyAlignment="1">
      <alignment wrapText="1"/>
    </xf>
    <xf numFmtId="3" fontId="0" fillId="0" borderId="1" xfId="0" applyNumberFormat="1" applyBorder="1"/>
    <xf numFmtId="3" fontId="1" fillId="0" borderId="1" xfId="0" applyNumberFormat="1" applyFont="1" applyBorder="1"/>
    <xf numFmtId="3" fontId="0" fillId="0" borderId="1" xfId="0" applyNumberFormat="1" applyFont="1" applyBorder="1"/>
    <xf numFmtId="0" fontId="0" fillId="0" borderId="1" xfId="0" applyBorder="1" applyAlignment="1">
      <alignment wrapText="1"/>
    </xf>
    <xf numFmtId="0" fontId="0" fillId="0" borderId="1" xfId="0" applyBorder="1"/>
    <xf numFmtId="0" fontId="0" fillId="0" borderId="2" xfId="0" applyBorder="1" applyAlignment="1">
      <alignment horizontal="center"/>
    </xf>
    <xf numFmtId="0" fontId="0" fillId="0" borderId="3" xfId="0" applyBorder="1"/>
    <xf numFmtId="0" fontId="0" fillId="0" borderId="2" xfId="0" applyBorder="1"/>
    <xf numFmtId="165" fontId="1" fillId="0" borderId="2" xfId="0" applyNumberFormat="1" applyFont="1" applyBorder="1"/>
    <xf numFmtId="165" fontId="1" fillId="0" borderId="3" xfId="0" applyNumberFormat="1" applyFont="1" applyBorder="1"/>
    <xf numFmtId="3" fontId="2" fillId="0" borderId="2" xfId="1" applyNumberFormat="1" applyFont="1" applyFill="1" applyBorder="1" applyAlignment="1">
      <alignment horizontal="right" wrapText="1"/>
    </xf>
    <xf numFmtId="0" fontId="1" fillId="0" borderId="2" xfId="0" applyFont="1" applyBorder="1" applyAlignment="1">
      <alignment horizontal="center"/>
    </xf>
    <xf numFmtId="0" fontId="1" fillId="0" borderId="2" xfId="0" applyFont="1" applyBorder="1"/>
    <xf numFmtId="0" fontId="1" fillId="0" borderId="3" xfId="0" applyFont="1" applyBorder="1"/>
    <xf numFmtId="3" fontId="0" fillId="0" borderId="2" xfId="0" applyNumberFormat="1" applyBorder="1"/>
    <xf numFmtId="3" fontId="0" fillId="0" borderId="3" xfId="0" applyNumberFormat="1" applyBorder="1"/>
    <xf numFmtId="164" fontId="0" fillId="0" borderId="2" xfId="0" applyNumberFormat="1" applyBorder="1"/>
    <xf numFmtId="164" fontId="1" fillId="0" borderId="2" xfId="0" applyNumberFormat="1" applyFont="1" applyBorder="1"/>
    <xf numFmtId="0" fontId="1" fillId="0" borderId="1" xfId="0" applyFont="1" applyBorder="1" applyAlignment="1">
      <alignment vertical="top" wrapText="1"/>
    </xf>
    <xf numFmtId="164" fontId="0" fillId="0" borderId="1" xfId="0" applyNumberFormat="1" applyBorder="1"/>
    <xf numFmtId="164" fontId="0" fillId="0" borderId="3" xfId="0" applyNumberFormat="1" applyBorder="1"/>
    <xf numFmtId="0" fontId="1" fillId="0" borderId="0" xfId="0" applyFont="1" applyAlignment="1">
      <alignment vertical="top"/>
    </xf>
    <xf numFmtId="15" fontId="1"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cellXfs>
  <cellStyles count="5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 name="Normal 2" xfId="1" xr:uid="{00000000-0005-0000-0000-000031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6"/>
  <sheetViews>
    <sheetView tabSelected="1" zoomScale="99" workbookViewId="0">
      <pane xSplit="1" ySplit="5" topLeftCell="B6" activePane="bottomRight" state="frozen"/>
      <selection pane="topRight" activeCell="B1" sqref="B1"/>
      <selection pane="bottomLeft" activeCell="A5" sqref="A5"/>
      <selection pane="bottomRight" activeCell="A3" sqref="A3"/>
    </sheetView>
  </sheetViews>
  <sheetFormatPr defaultColWidth="11" defaultRowHeight="15.75" x14ac:dyDescent="0.25"/>
  <cols>
    <col min="1" max="1" width="37.125" style="12" customWidth="1"/>
    <col min="2" max="2" width="10.5" customWidth="1"/>
    <col min="3" max="3" width="9" customWidth="1"/>
    <col min="4" max="4" width="8.375" customWidth="1"/>
    <col min="5" max="5" width="9.125" customWidth="1"/>
    <col min="6" max="6" width="10.375" customWidth="1"/>
    <col min="7" max="7" width="9.375" customWidth="1"/>
    <col min="8" max="9" width="9.125" customWidth="1"/>
    <col min="10" max="10" width="8.5" customWidth="1"/>
    <col min="11" max="11" width="8.875" customWidth="1"/>
    <col min="12" max="13" width="9.5" customWidth="1"/>
    <col min="14" max="14" width="9.125" customWidth="1"/>
    <col min="15" max="15" width="9.5" customWidth="1"/>
    <col min="16" max="16" width="9.375" customWidth="1"/>
    <col min="17" max="17" width="9.875" customWidth="1"/>
    <col min="18" max="18" width="10.625" customWidth="1"/>
    <col min="19" max="19" width="8.625" customWidth="1"/>
    <col min="20" max="20" width="8.5" customWidth="1"/>
    <col min="21" max="21" width="8" customWidth="1"/>
    <col min="22" max="22" width="10" customWidth="1"/>
    <col min="23" max="23" width="9.5" customWidth="1"/>
    <col min="24" max="24" width="8.5" customWidth="1"/>
    <col min="25" max="25" width="8" style="5" customWidth="1"/>
    <col min="26" max="27" width="9.125" customWidth="1"/>
    <col min="28" max="28" width="8.875" customWidth="1"/>
    <col min="29" max="29" width="8.5" style="5" customWidth="1"/>
    <col min="31" max="31" width="9.5" customWidth="1"/>
    <col min="32" max="32" width="9.125" customWidth="1"/>
    <col min="33" max="33" width="7" style="5" customWidth="1"/>
    <col min="34" max="34" width="1.125" customWidth="1"/>
    <col min="35" max="35" width="9.875" customWidth="1"/>
    <col min="36" max="36" width="9.375" customWidth="1"/>
    <col min="37" max="37" width="8.5" customWidth="1"/>
    <col min="38" max="42" width="8" customWidth="1"/>
    <col min="45" max="45" width="13.375" customWidth="1"/>
    <col min="46" max="46" width="16.5" customWidth="1"/>
  </cols>
  <sheetData>
    <row r="1" spans="1:55" ht="15" customHeight="1" x14ac:dyDescent="0.25">
      <c r="A1" s="39" t="s">
        <v>21</v>
      </c>
      <c r="B1" s="13"/>
      <c r="C1" s="13"/>
      <c r="D1" s="13"/>
      <c r="E1" s="13"/>
      <c r="F1" s="13"/>
      <c r="G1" s="13"/>
      <c r="H1" s="13"/>
      <c r="I1" s="13"/>
      <c r="J1" s="13"/>
    </row>
    <row r="2" spans="1:55" x14ac:dyDescent="0.25">
      <c r="A2" s="39" t="s">
        <v>24</v>
      </c>
    </row>
    <row r="3" spans="1:55" x14ac:dyDescent="0.25">
      <c r="A3" s="40">
        <v>42766</v>
      </c>
    </row>
    <row r="4" spans="1:55" x14ac:dyDescent="0.25">
      <c r="B4" s="42">
        <v>1996</v>
      </c>
      <c r="C4" s="42"/>
      <c r="D4" s="42"/>
      <c r="E4" s="23"/>
      <c r="F4" s="42">
        <v>2000</v>
      </c>
      <c r="G4" s="42"/>
      <c r="H4" s="42"/>
      <c r="I4" s="25"/>
      <c r="J4" s="42">
        <v>2006</v>
      </c>
      <c r="K4" s="42"/>
      <c r="L4" s="42"/>
      <c r="M4" s="23"/>
      <c r="N4" s="42">
        <v>2010</v>
      </c>
      <c r="O4" s="42"/>
      <c r="P4" s="42"/>
      <c r="Q4" s="23"/>
      <c r="R4" s="42">
        <v>2011</v>
      </c>
      <c r="S4" s="42"/>
      <c r="T4" s="42"/>
      <c r="U4" s="23"/>
      <c r="V4" s="42">
        <v>2012</v>
      </c>
      <c r="W4" s="42"/>
      <c r="X4" s="42"/>
      <c r="Y4" s="29"/>
      <c r="Z4" s="42">
        <v>2013</v>
      </c>
      <c r="AA4" s="42"/>
      <c r="AB4" s="42"/>
      <c r="AC4" s="29"/>
      <c r="AD4" s="42">
        <v>2014</v>
      </c>
      <c r="AE4" s="42"/>
      <c r="AF4" s="42"/>
      <c r="AG4" s="29"/>
      <c r="AH4" s="25"/>
      <c r="AI4" s="42" t="s">
        <v>10</v>
      </c>
      <c r="AJ4" s="42"/>
      <c r="AK4" s="42"/>
      <c r="AL4" s="23"/>
      <c r="AM4" s="42" t="s">
        <v>15</v>
      </c>
      <c r="AN4" s="42"/>
      <c r="AO4" s="42"/>
      <c r="AP4" s="23"/>
    </row>
    <row r="5" spans="1:55" s="22" customFormat="1" x14ac:dyDescent="0.25">
      <c r="A5" s="21"/>
      <c r="B5" s="22" t="s">
        <v>0</v>
      </c>
      <c r="C5" s="22" t="s">
        <v>1</v>
      </c>
      <c r="D5" s="22" t="s">
        <v>9</v>
      </c>
      <c r="E5" s="24" t="s">
        <v>11</v>
      </c>
      <c r="F5" s="22" t="s">
        <v>0</v>
      </c>
      <c r="G5" s="22" t="s">
        <v>1</v>
      </c>
      <c r="H5" s="22" t="s">
        <v>9</v>
      </c>
      <c r="I5" s="24" t="s">
        <v>11</v>
      </c>
      <c r="J5" s="22" t="s">
        <v>0</v>
      </c>
      <c r="K5" s="22" t="s">
        <v>1</v>
      </c>
      <c r="L5" s="22" t="s">
        <v>9</v>
      </c>
      <c r="M5" s="24" t="s">
        <v>11</v>
      </c>
      <c r="N5" s="22" t="s">
        <v>0</v>
      </c>
      <c r="O5" s="22" t="s">
        <v>1</v>
      </c>
      <c r="P5" s="22" t="s">
        <v>9</v>
      </c>
      <c r="Q5" s="24" t="s">
        <v>11</v>
      </c>
      <c r="R5" s="22" t="s">
        <v>0</v>
      </c>
      <c r="S5" s="22" t="s">
        <v>1</v>
      </c>
      <c r="T5" s="22" t="s">
        <v>9</v>
      </c>
      <c r="U5" s="24" t="s">
        <v>11</v>
      </c>
      <c r="V5" s="22" t="s">
        <v>0</v>
      </c>
      <c r="W5" s="22" t="s">
        <v>1</v>
      </c>
      <c r="X5" s="22" t="s">
        <v>9</v>
      </c>
      <c r="Y5" s="24" t="s">
        <v>11</v>
      </c>
      <c r="Z5" s="22" t="s">
        <v>0</v>
      </c>
      <c r="AA5" s="22" t="s">
        <v>1</v>
      </c>
      <c r="AB5" s="22" t="s">
        <v>9</v>
      </c>
      <c r="AC5" s="24" t="s">
        <v>11</v>
      </c>
      <c r="AD5" s="22" t="s">
        <v>0</v>
      </c>
      <c r="AE5" s="22" t="s">
        <v>1</v>
      </c>
      <c r="AF5" s="22" t="s">
        <v>9</v>
      </c>
      <c r="AG5" s="31"/>
      <c r="AH5" s="24"/>
      <c r="AI5" s="22" t="s">
        <v>0</v>
      </c>
      <c r="AJ5" s="22" t="s">
        <v>1</v>
      </c>
      <c r="AK5" s="22" t="s">
        <v>9</v>
      </c>
      <c r="AL5" s="24" t="s">
        <v>11</v>
      </c>
      <c r="AM5" s="22" t="s">
        <v>0</v>
      </c>
      <c r="AN5" s="22" t="s">
        <v>1</v>
      </c>
      <c r="AO5" s="22" t="s">
        <v>9</v>
      </c>
      <c r="AP5" s="24" t="s">
        <v>11</v>
      </c>
      <c r="AQ5"/>
      <c r="AR5"/>
      <c r="AS5"/>
      <c r="AT5"/>
      <c r="AU5"/>
      <c r="AV5"/>
      <c r="AW5"/>
      <c r="AX5"/>
      <c r="AY5"/>
      <c r="AZ5"/>
      <c r="BA5"/>
      <c r="BB5"/>
      <c r="BC5"/>
    </row>
    <row r="6" spans="1:55" x14ac:dyDescent="0.25">
      <c r="E6" s="25"/>
      <c r="I6" s="25"/>
      <c r="M6" s="25"/>
      <c r="Q6" s="25"/>
      <c r="U6" s="25"/>
      <c r="Y6" s="30"/>
      <c r="AC6" s="30"/>
      <c r="AG6" s="30"/>
      <c r="AH6" s="25"/>
      <c r="AL6" s="25"/>
      <c r="AP6" s="25"/>
    </row>
    <row r="7" spans="1:55" s="1" customFormat="1" x14ac:dyDescent="0.25">
      <c r="A7" s="14" t="s">
        <v>2</v>
      </c>
      <c r="B7" s="1">
        <f>C7+D7</f>
        <v>20375</v>
      </c>
      <c r="C7" s="1">
        <v>9560</v>
      </c>
      <c r="D7" s="1">
        <v>10815</v>
      </c>
      <c r="E7" s="26">
        <f>100*C7/B7</f>
        <v>46.920245398773005</v>
      </c>
      <c r="F7" s="1">
        <f>G7+H7</f>
        <v>20050</v>
      </c>
      <c r="G7" s="1">
        <v>9708</v>
      </c>
      <c r="H7" s="1">
        <v>10342</v>
      </c>
      <c r="I7" s="26">
        <f>100*G7/F7</f>
        <v>48.418952618453865</v>
      </c>
      <c r="J7" s="1">
        <f>K7+L7</f>
        <v>18623</v>
      </c>
      <c r="K7" s="1">
        <v>9008</v>
      </c>
      <c r="L7" s="1">
        <v>9615</v>
      </c>
      <c r="M7" s="26">
        <f>100*K7/J7</f>
        <v>48.370294796756696</v>
      </c>
      <c r="N7" s="1">
        <v>20657</v>
      </c>
      <c r="O7" s="4">
        <v>9892.0175899999995</v>
      </c>
      <c r="P7" s="1">
        <f>N7-O7</f>
        <v>10764.982410000001</v>
      </c>
      <c r="Q7" s="26">
        <f>100*O7/N7</f>
        <v>47.887</v>
      </c>
      <c r="R7" s="1">
        <v>20552</v>
      </c>
      <c r="S7" s="1">
        <v>9709.9999752000003</v>
      </c>
      <c r="T7" s="1">
        <f>R7-S7</f>
        <v>10842.0000248</v>
      </c>
      <c r="U7" s="26">
        <f>100*S7/R7</f>
        <v>47.246009999999998</v>
      </c>
      <c r="V7" s="1">
        <v>20566</v>
      </c>
      <c r="W7" s="1">
        <v>9856.9999891999996</v>
      </c>
      <c r="X7" s="1">
        <f>V7-W7</f>
        <v>10709.0000108</v>
      </c>
      <c r="Y7" s="26">
        <f>100*W7/V7</f>
        <v>47.928619999999995</v>
      </c>
      <c r="Z7" s="28">
        <v>20665</v>
      </c>
      <c r="AA7" s="2">
        <v>9922.0001075</v>
      </c>
      <c r="AB7" s="1">
        <f>Z7-AA7</f>
        <v>10742.9998925</v>
      </c>
      <c r="AC7" s="26">
        <f>100*AA7/Z7</f>
        <v>48.013550000000002</v>
      </c>
      <c r="AD7" s="1">
        <v>21851</v>
      </c>
      <c r="AE7" s="7">
        <v>10242.99996623</v>
      </c>
      <c r="AF7" s="1">
        <f>AD7-AE7</f>
        <v>11608.00003377</v>
      </c>
      <c r="AG7" s="26">
        <f>100*AE7/AD7</f>
        <v>46.876573</v>
      </c>
      <c r="AH7" s="32"/>
      <c r="AI7" s="1">
        <v>21075</v>
      </c>
      <c r="AJ7" s="4">
        <v>9981.0000188499998</v>
      </c>
      <c r="AK7" s="1">
        <v>11093.99998115</v>
      </c>
      <c r="AL7" s="26">
        <f>100*AJ7/AI7</f>
        <v>47.359430694424674</v>
      </c>
      <c r="AM7" s="7">
        <v>18868</v>
      </c>
      <c r="AN7" s="4">
        <v>8975</v>
      </c>
      <c r="AO7" s="7">
        <v>9893</v>
      </c>
      <c r="AP7" s="26">
        <f>100*AN7/AM7</f>
        <v>47.567309730761075</v>
      </c>
      <c r="AQ7"/>
      <c r="AR7"/>
      <c r="AS7"/>
      <c r="AT7"/>
      <c r="AU7"/>
      <c r="AV7"/>
      <c r="AW7"/>
      <c r="AX7"/>
      <c r="AY7"/>
      <c r="AZ7"/>
      <c r="BA7"/>
      <c r="BB7"/>
      <c r="BC7"/>
    </row>
    <row r="8" spans="1:55" s="1" customFormat="1" x14ac:dyDescent="0.25">
      <c r="A8" s="14" t="s">
        <v>3</v>
      </c>
      <c r="B8" s="1">
        <f t="shared" ref="B8:B17" si="0">C8+D8</f>
        <v>12225</v>
      </c>
      <c r="C8" s="1">
        <v>3697</v>
      </c>
      <c r="D8" s="1">
        <v>8528</v>
      </c>
      <c r="E8" s="26">
        <f t="shared" ref="E8:E17" si="1">100*C8/B8</f>
        <v>30.241308793456032</v>
      </c>
      <c r="F8" s="1">
        <f t="shared" ref="F8:F17" si="2">G8+H8</f>
        <v>9572</v>
      </c>
      <c r="G8" s="1">
        <v>2758</v>
      </c>
      <c r="H8" s="1">
        <v>6814</v>
      </c>
      <c r="I8" s="26">
        <f t="shared" ref="I8:I17" si="3">100*G8/F8</f>
        <v>28.813205181780191</v>
      </c>
      <c r="J8" s="1">
        <f t="shared" ref="J8:J17" si="4">K8+L8</f>
        <v>8617</v>
      </c>
      <c r="K8" s="1">
        <v>2421</v>
      </c>
      <c r="L8" s="1">
        <v>6196</v>
      </c>
      <c r="M8" s="26">
        <f t="shared" ref="M8:M17" si="5">100*K8/J8</f>
        <v>28.095624927468958</v>
      </c>
      <c r="N8" s="1">
        <v>9018</v>
      </c>
      <c r="O8" s="4">
        <v>2473.9981200000002</v>
      </c>
      <c r="P8" s="1">
        <f t="shared" ref="P8:P17" si="6">N8-O8</f>
        <v>6544.0018799999998</v>
      </c>
      <c r="Q8" s="26">
        <f t="shared" ref="Q8:Q17" si="7">100*O8/N8</f>
        <v>27.434000000000005</v>
      </c>
      <c r="R8" s="1">
        <v>9447</v>
      </c>
      <c r="S8" s="1">
        <v>2679.0000987000003</v>
      </c>
      <c r="T8" s="1">
        <f t="shared" ref="T8:T17" si="8">R8-S8</f>
        <v>6767.9999012999997</v>
      </c>
      <c r="U8" s="26">
        <f t="shared" ref="U8:U17" si="9">100*S8/R8</f>
        <v>28.35821</v>
      </c>
      <c r="V8" s="1">
        <v>9628</v>
      </c>
      <c r="W8" s="1">
        <v>2781.9998946000001</v>
      </c>
      <c r="X8" s="1">
        <f t="shared" ref="X8:X17" si="10">V8-W8</f>
        <v>6846.0001054000004</v>
      </c>
      <c r="Y8" s="26">
        <f t="shared" ref="Y8:Y17" si="11">100*W8/V8</f>
        <v>28.894888809721646</v>
      </c>
      <c r="Z8" s="1">
        <v>9634</v>
      </c>
      <c r="AA8" s="1">
        <v>2799.0003523</v>
      </c>
      <c r="AB8" s="1">
        <f t="shared" ref="AB8:AB17" si="12">Z8-AA8</f>
        <v>6834.9996477000004</v>
      </c>
      <c r="AC8" s="26">
        <f t="shared" ref="AC8:AC17" si="13">100*AA8/Z8</f>
        <v>29.05335636599543</v>
      </c>
      <c r="AD8" s="1">
        <v>10209</v>
      </c>
      <c r="AE8" s="7">
        <v>2833.0000032300004</v>
      </c>
      <c r="AF8" s="1">
        <f t="shared" ref="AF8:AF17" si="14">AD8-AE8</f>
        <v>7375.9999967699996</v>
      </c>
      <c r="AG8" s="26">
        <f t="shared" ref="AG8:AG17" si="15">100*AE8/AD8</f>
        <v>27.750024519835442</v>
      </c>
      <c r="AH8" s="32"/>
      <c r="AI8" s="1">
        <v>9780</v>
      </c>
      <c r="AJ8" s="4">
        <v>2689.9999936300001</v>
      </c>
      <c r="AK8" s="1">
        <v>7090.0000063699999</v>
      </c>
      <c r="AL8" s="26">
        <f t="shared" ref="AL8:AL17" si="16">100*AJ8/AI8</f>
        <v>27.505112409304701</v>
      </c>
      <c r="AM8" s="7">
        <v>9131</v>
      </c>
      <c r="AN8" s="4">
        <v>2487</v>
      </c>
      <c r="AO8" s="7">
        <v>6644</v>
      </c>
      <c r="AP8" s="26">
        <f t="shared" ref="AP8:AP17" si="17">100*AN8/AM8</f>
        <v>27.236885335669697</v>
      </c>
      <c r="AQ8"/>
      <c r="AR8"/>
      <c r="AS8"/>
      <c r="AT8"/>
      <c r="AU8"/>
      <c r="AV8"/>
      <c r="AW8"/>
      <c r="AX8"/>
      <c r="AY8"/>
      <c r="AZ8"/>
      <c r="BA8"/>
      <c r="BB8"/>
      <c r="BC8"/>
    </row>
    <row r="9" spans="1:55" s="1" customFormat="1" x14ac:dyDescent="0.25">
      <c r="A9" s="14" t="s">
        <v>4</v>
      </c>
      <c r="B9" s="1">
        <f t="shared" si="0"/>
        <v>4037</v>
      </c>
      <c r="C9" s="1">
        <v>995</v>
      </c>
      <c r="D9" s="1">
        <v>3042</v>
      </c>
      <c r="E9" s="26">
        <f t="shared" si="1"/>
        <v>24.64701511023037</v>
      </c>
      <c r="F9" s="1">
        <f t="shared" si="2"/>
        <v>2401</v>
      </c>
      <c r="G9" s="1">
        <v>650</v>
      </c>
      <c r="H9" s="1">
        <v>1751</v>
      </c>
      <c r="I9" s="26">
        <f t="shared" si="3"/>
        <v>27.072053311120367</v>
      </c>
      <c r="J9" s="1">
        <f t="shared" si="4"/>
        <v>4356</v>
      </c>
      <c r="K9" s="1">
        <v>1120</v>
      </c>
      <c r="L9" s="1">
        <v>3236</v>
      </c>
      <c r="M9" s="26">
        <f t="shared" si="5"/>
        <v>25.711662075298438</v>
      </c>
      <c r="N9" s="1">
        <v>4356</v>
      </c>
      <c r="O9" s="4">
        <v>1043.00064</v>
      </c>
      <c r="P9" s="1">
        <f t="shared" si="6"/>
        <v>3312.9993599999998</v>
      </c>
      <c r="Q9" s="26">
        <f t="shared" si="7"/>
        <v>23.943999999999999</v>
      </c>
      <c r="R9" s="1">
        <v>4128</v>
      </c>
      <c r="S9" s="1">
        <v>969.00011519999998</v>
      </c>
      <c r="T9" s="1">
        <f t="shared" si="8"/>
        <v>3158.9998848</v>
      </c>
      <c r="U9" s="26">
        <f t="shared" si="9"/>
        <v>23.473839999999999</v>
      </c>
      <c r="V9" s="1">
        <v>4028</v>
      </c>
      <c r="W9" s="1">
        <v>921.99993559999984</v>
      </c>
      <c r="X9" s="1">
        <f t="shared" si="10"/>
        <v>3106.0000644000002</v>
      </c>
      <c r="Y9" s="26">
        <f t="shared" si="11"/>
        <v>22.889769999999999</v>
      </c>
      <c r="Z9" s="1">
        <v>3989</v>
      </c>
      <c r="AA9" s="1">
        <v>891.99983609999992</v>
      </c>
      <c r="AB9" s="1">
        <f t="shared" si="12"/>
        <v>3097.0001639000002</v>
      </c>
      <c r="AC9" s="26">
        <f t="shared" si="13"/>
        <v>22.36149</v>
      </c>
      <c r="AD9" s="1">
        <v>4468</v>
      </c>
      <c r="AE9" s="7">
        <v>879.00000575999991</v>
      </c>
      <c r="AF9" s="1">
        <f t="shared" si="14"/>
        <v>3588.99999424</v>
      </c>
      <c r="AG9" s="26">
        <f t="shared" si="15"/>
        <v>19.673231999999999</v>
      </c>
      <c r="AH9" s="32"/>
      <c r="AI9" s="1">
        <v>4190</v>
      </c>
      <c r="AJ9" s="4">
        <v>731.99999167999999</v>
      </c>
      <c r="AK9" s="1">
        <v>3458.0000083200002</v>
      </c>
      <c r="AL9" s="26">
        <f t="shared" si="16"/>
        <v>17.470166865871121</v>
      </c>
      <c r="AM9" s="7">
        <v>4454</v>
      </c>
      <c r="AN9" s="4">
        <v>743</v>
      </c>
      <c r="AO9" s="7">
        <v>3711</v>
      </c>
      <c r="AP9" s="26">
        <f t="shared" si="17"/>
        <v>16.681634485855412</v>
      </c>
      <c r="AQ9"/>
      <c r="AR9"/>
      <c r="AS9"/>
      <c r="AT9"/>
      <c r="AU9"/>
      <c r="AV9"/>
      <c r="AW9"/>
      <c r="AX9"/>
      <c r="AY9"/>
      <c r="AZ9"/>
      <c r="BA9"/>
      <c r="BB9"/>
      <c r="BC9"/>
    </row>
    <row r="10" spans="1:55" ht="6.95" customHeight="1" x14ac:dyDescent="0.25">
      <c r="A10" s="5"/>
      <c r="E10" s="25"/>
      <c r="I10" s="25"/>
      <c r="M10" s="25"/>
      <c r="Q10" s="25"/>
      <c r="U10" s="25"/>
      <c r="Y10" s="25"/>
      <c r="AC10" s="25"/>
      <c r="AG10" s="25"/>
      <c r="AH10" s="25"/>
      <c r="AL10" s="25"/>
      <c r="AP10" s="25"/>
    </row>
    <row r="11" spans="1:55" s="1" customFormat="1" x14ac:dyDescent="0.25">
      <c r="A11" s="14" t="s">
        <v>5</v>
      </c>
      <c r="B11" s="1">
        <f t="shared" si="0"/>
        <v>11880</v>
      </c>
      <c r="C11" s="1">
        <v>5840</v>
      </c>
      <c r="D11" s="1">
        <v>6040</v>
      </c>
      <c r="E11" s="26">
        <f t="shared" si="1"/>
        <v>49.158249158249156</v>
      </c>
      <c r="F11" s="1">
        <f t="shared" si="2"/>
        <v>7479</v>
      </c>
      <c r="G11" s="1">
        <v>3894</v>
      </c>
      <c r="H11" s="1">
        <v>3585</v>
      </c>
      <c r="I11" s="26">
        <f t="shared" si="3"/>
        <v>52.065784195748094</v>
      </c>
      <c r="J11" s="1">
        <f t="shared" si="4"/>
        <v>9168</v>
      </c>
      <c r="K11" s="1">
        <v>4475</v>
      </c>
      <c r="L11" s="1">
        <v>4693</v>
      </c>
      <c r="M11" s="26">
        <f t="shared" si="5"/>
        <v>48.811082024432807</v>
      </c>
      <c r="N11" s="1">
        <v>10179</v>
      </c>
      <c r="O11" s="4">
        <v>5058.9630000000006</v>
      </c>
      <c r="P11" s="1">
        <f t="shared" si="6"/>
        <v>5120.0369999999994</v>
      </c>
      <c r="Q11" s="26">
        <f t="shared" si="7"/>
        <v>49.7</v>
      </c>
      <c r="R11" s="1">
        <v>10293</v>
      </c>
      <c r="S11" s="1">
        <v>5149.9996199999996</v>
      </c>
      <c r="T11" s="1">
        <f t="shared" si="8"/>
        <v>5143.0003800000004</v>
      </c>
      <c r="U11" s="26">
        <f t="shared" si="9"/>
        <v>50.033999999999992</v>
      </c>
      <c r="V11" s="1">
        <v>10630</v>
      </c>
      <c r="W11" s="1">
        <v>5210.9998351999993</v>
      </c>
      <c r="X11" s="1">
        <f t="shared" si="10"/>
        <v>5419.0001648000007</v>
      </c>
      <c r="Y11" s="26">
        <f t="shared" si="11"/>
        <v>49.021635326434613</v>
      </c>
      <c r="Z11" s="1">
        <v>10656</v>
      </c>
      <c r="AA11" s="1">
        <v>5371.0003588</v>
      </c>
      <c r="AB11" s="1">
        <f t="shared" si="12"/>
        <v>5284.9996412</v>
      </c>
      <c r="AC11" s="26">
        <f t="shared" si="13"/>
        <v>50.403531895645642</v>
      </c>
      <c r="AD11" s="1">
        <v>11419</v>
      </c>
      <c r="AE11" s="7">
        <v>5655.0000410900002</v>
      </c>
      <c r="AF11" s="1">
        <f t="shared" si="14"/>
        <v>5763.9999589099998</v>
      </c>
      <c r="AG11" s="26">
        <f t="shared" si="15"/>
        <v>49.522725642262891</v>
      </c>
      <c r="AH11" s="32"/>
      <c r="AI11" s="1">
        <v>10893</v>
      </c>
      <c r="AJ11" s="4">
        <v>5489.0000128600004</v>
      </c>
      <c r="AK11" s="1">
        <v>5403.9999871399996</v>
      </c>
      <c r="AL11" s="26">
        <f t="shared" si="16"/>
        <v>50.390158935646745</v>
      </c>
      <c r="AM11" s="7">
        <v>10077</v>
      </c>
      <c r="AN11" s="4">
        <v>5111</v>
      </c>
      <c r="AO11" s="7">
        <v>4966</v>
      </c>
      <c r="AP11" s="26">
        <f t="shared" si="17"/>
        <v>50.719460156792699</v>
      </c>
      <c r="AQ11"/>
      <c r="AR11"/>
      <c r="AS11"/>
      <c r="AT11"/>
      <c r="AU11"/>
      <c r="AV11"/>
      <c r="AW11"/>
      <c r="AX11"/>
      <c r="AY11"/>
      <c r="AZ11"/>
      <c r="BA11"/>
      <c r="BB11"/>
      <c r="BC11"/>
    </row>
    <row r="12" spans="1:55" ht="6.95" customHeight="1" x14ac:dyDescent="0.25">
      <c r="A12" s="5"/>
      <c r="E12" s="25"/>
      <c r="I12" s="25"/>
      <c r="M12" s="25"/>
      <c r="Q12" s="25"/>
      <c r="U12" s="25"/>
      <c r="Y12" s="25"/>
      <c r="AC12" s="25"/>
      <c r="AG12" s="25"/>
      <c r="AH12" s="25"/>
      <c r="AL12" s="25"/>
      <c r="AP12" s="25"/>
    </row>
    <row r="13" spans="1:55" s="1" customFormat="1" x14ac:dyDescent="0.25">
      <c r="A13" s="14" t="s">
        <v>6</v>
      </c>
      <c r="B13" s="1">
        <f t="shared" si="0"/>
        <v>11979</v>
      </c>
      <c r="C13" s="1">
        <v>8332</v>
      </c>
      <c r="D13" s="1">
        <v>3647</v>
      </c>
      <c r="E13" s="26">
        <f t="shared" si="1"/>
        <v>69.555054679021623</v>
      </c>
      <c r="F13" s="1">
        <f t="shared" si="2"/>
        <v>9237</v>
      </c>
      <c r="G13" s="1">
        <v>6394</v>
      </c>
      <c r="H13" s="1">
        <v>2843</v>
      </c>
      <c r="I13" s="26">
        <f t="shared" si="3"/>
        <v>69.221608747428817</v>
      </c>
      <c r="J13" s="1">
        <f t="shared" si="4"/>
        <v>9044</v>
      </c>
      <c r="K13" s="1">
        <v>6026</v>
      </c>
      <c r="L13" s="1">
        <v>3018</v>
      </c>
      <c r="M13" s="26">
        <f t="shared" si="5"/>
        <v>66.629809818664313</v>
      </c>
      <c r="N13" s="1">
        <v>9308</v>
      </c>
      <c r="O13" s="4">
        <v>5926.0312800000002</v>
      </c>
      <c r="P13" s="1">
        <f t="shared" si="6"/>
        <v>3381.9687199999998</v>
      </c>
      <c r="Q13" s="26">
        <f t="shared" si="7"/>
        <v>63.666000000000004</v>
      </c>
      <c r="R13" s="1">
        <v>9771</v>
      </c>
      <c r="S13" s="1">
        <v>6317.0003550000001</v>
      </c>
      <c r="T13" s="1">
        <f t="shared" si="8"/>
        <v>3453.9996449999999</v>
      </c>
      <c r="U13" s="26">
        <f t="shared" si="9"/>
        <v>64.650499999999994</v>
      </c>
      <c r="V13" s="1">
        <v>10364</v>
      </c>
      <c r="W13" s="1">
        <v>5081.9998367999997</v>
      </c>
      <c r="X13" s="1">
        <f t="shared" si="10"/>
        <v>5282.0001632000003</v>
      </c>
      <c r="Y13" s="26">
        <f t="shared" si="11"/>
        <v>49.035119999999992</v>
      </c>
      <c r="Z13" s="1">
        <v>10134</v>
      </c>
      <c r="AA13" s="1">
        <v>6432.9997944000006</v>
      </c>
      <c r="AB13" s="1">
        <f t="shared" si="12"/>
        <v>3701.0002055999994</v>
      </c>
      <c r="AC13" s="26">
        <f t="shared" si="13"/>
        <v>63.479374328004738</v>
      </c>
      <c r="AD13" s="1">
        <v>10328</v>
      </c>
      <c r="AE13" s="7">
        <v>6640.9999918400008</v>
      </c>
      <c r="AF13" s="1">
        <f t="shared" si="14"/>
        <v>3687.0000081599992</v>
      </c>
      <c r="AG13" s="26">
        <f t="shared" si="15"/>
        <v>64.300929432997677</v>
      </c>
      <c r="AH13" s="32"/>
      <c r="AI13" s="1">
        <v>9903</v>
      </c>
      <c r="AJ13" s="4">
        <v>6463.9999843699998</v>
      </c>
      <c r="AK13" s="1">
        <v>3439.0000156300002</v>
      </c>
      <c r="AL13" s="26">
        <f t="shared" si="16"/>
        <v>65.273149392810254</v>
      </c>
      <c r="AM13" s="7">
        <v>7493</v>
      </c>
      <c r="AN13" s="4">
        <v>4953</v>
      </c>
      <c r="AO13" s="7">
        <v>2540</v>
      </c>
      <c r="AP13" s="26">
        <f t="shared" si="17"/>
        <v>66.101694915254242</v>
      </c>
      <c r="AQ13"/>
      <c r="AR13"/>
      <c r="AS13"/>
      <c r="AT13"/>
      <c r="AU13"/>
      <c r="AV13"/>
      <c r="AW13"/>
      <c r="AX13"/>
      <c r="AY13"/>
      <c r="AZ13"/>
      <c r="BA13"/>
      <c r="BB13"/>
      <c r="BC13"/>
    </row>
    <row r="14" spans="1:55" s="1" customFormat="1" x14ac:dyDescent="0.25">
      <c r="A14" s="14" t="s">
        <v>7</v>
      </c>
      <c r="B14" s="1">
        <f t="shared" si="0"/>
        <v>2124</v>
      </c>
      <c r="C14" s="1">
        <v>1590</v>
      </c>
      <c r="D14" s="1">
        <v>534</v>
      </c>
      <c r="E14" s="26">
        <f t="shared" si="1"/>
        <v>74.858757062146893</v>
      </c>
      <c r="F14" s="1">
        <f t="shared" si="2"/>
        <v>2631</v>
      </c>
      <c r="G14" s="1">
        <v>1991</v>
      </c>
      <c r="H14" s="1">
        <v>640</v>
      </c>
      <c r="I14" s="26">
        <f t="shared" si="3"/>
        <v>75.674648422652979</v>
      </c>
      <c r="J14" s="1">
        <f t="shared" si="4"/>
        <v>3737</v>
      </c>
      <c r="K14" s="1">
        <v>2714</v>
      </c>
      <c r="L14" s="1">
        <v>1023</v>
      </c>
      <c r="M14" s="26">
        <f t="shared" si="5"/>
        <v>72.625100347872632</v>
      </c>
      <c r="N14" s="1">
        <v>4078</v>
      </c>
      <c r="O14" s="4">
        <v>2786.0080400000002</v>
      </c>
      <c r="P14" s="1">
        <f t="shared" si="6"/>
        <v>1291.9919599999998</v>
      </c>
      <c r="Q14" s="26">
        <f t="shared" si="7"/>
        <v>68.317999999999998</v>
      </c>
      <c r="R14" s="1">
        <v>4269</v>
      </c>
      <c r="S14" s="1">
        <v>2895.0001511999999</v>
      </c>
      <c r="T14" s="1">
        <f t="shared" si="8"/>
        <v>1373.9998488000001</v>
      </c>
      <c r="U14" s="26">
        <f t="shared" si="9"/>
        <v>67.814480000000003</v>
      </c>
      <c r="V14" s="1">
        <v>4410</v>
      </c>
      <c r="W14" s="1">
        <v>2994.0002172000004</v>
      </c>
      <c r="X14" s="1">
        <f t="shared" si="10"/>
        <v>1415.9997827999996</v>
      </c>
      <c r="Y14" s="26">
        <f t="shared" si="11"/>
        <v>67.891161387755105</v>
      </c>
      <c r="Z14" s="1">
        <v>4275</v>
      </c>
      <c r="AA14" s="1">
        <v>3007.9999866999997</v>
      </c>
      <c r="AB14" s="1">
        <f t="shared" si="12"/>
        <v>1267.0000133000003</v>
      </c>
      <c r="AC14" s="26">
        <f t="shared" si="13"/>
        <v>70.362572788304078</v>
      </c>
      <c r="AD14" s="1">
        <v>4157</v>
      </c>
      <c r="AE14" s="7">
        <v>2878.99998654</v>
      </c>
      <c r="AF14" s="1">
        <f t="shared" si="14"/>
        <v>1278.00001346</v>
      </c>
      <c r="AG14" s="26">
        <f t="shared" si="15"/>
        <v>69.25667516333894</v>
      </c>
      <c r="AH14" s="32"/>
      <c r="AI14" s="1">
        <v>4726</v>
      </c>
      <c r="AJ14" s="4">
        <v>3282.9999991499999</v>
      </c>
      <c r="AK14" s="1">
        <v>1443.0000008500001</v>
      </c>
      <c r="AL14" s="26">
        <f t="shared" si="16"/>
        <v>69.466779499576802</v>
      </c>
      <c r="AM14" s="7">
        <v>5991</v>
      </c>
      <c r="AN14" s="4">
        <v>4216</v>
      </c>
      <c r="AO14" s="7">
        <v>1775</v>
      </c>
      <c r="AP14" s="26">
        <f t="shared" si="17"/>
        <v>70.372225004172932</v>
      </c>
      <c r="AQ14"/>
      <c r="AR14"/>
      <c r="AS14"/>
      <c r="AT14"/>
      <c r="AU14"/>
      <c r="AV14"/>
      <c r="AW14"/>
      <c r="AX14"/>
      <c r="AY14"/>
      <c r="AZ14"/>
      <c r="BA14"/>
      <c r="BB14"/>
      <c r="BC14"/>
    </row>
    <row r="15" spans="1:55" s="1" customFormat="1" x14ac:dyDescent="0.25">
      <c r="A15" s="14" t="s">
        <v>8</v>
      </c>
      <c r="C15" s="1" t="s">
        <v>12</v>
      </c>
      <c r="D15" s="1" t="s">
        <v>12</v>
      </c>
      <c r="E15" s="26" t="s">
        <v>14</v>
      </c>
      <c r="F15" s="1">
        <f t="shared" si="2"/>
        <v>426</v>
      </c>
      <c r="G15" s="1">
        <v>344</v>
      </c>
      <c r="H15" s="1">
        <v>82</v>
      </c>
      <c r="I15" s="26">
        <f t="shared" si="3"/>
        <v>80.751173708920192</v>
      </c>
      <c r="J15" s="1">
        <f t="shared" si="4"/>
        <v>2632</v>
      </c>
      <c r="K15" s="1">
        <v>2028</v>
      </c>
      <c r="L15" s="1">
        <v>604</v>
      </c>
      <c r="M15" s="26">
        <f t="shared" si="5"/>
        <v>77.051671732522792</v>
      </c>
      <c r="N15" s="1">
        <v>3293</v>
      </c>
      <c r="O15" s="4">
        <v>2435.9967499999998</v>
      </c>
      <c r="P15" s="1">
        <f t="shared" si="6"/>
        <v>857.00325000000021</v>
      </c>
      <c r="Q15" s="26">
        <f t="shared" si="7"/>
        <v>73.974999999999994</v>
      </c>
      <c r="R15" s="1">
        <v>3517</v>
      </c>
      <c r="S15" s="1">
        <v>2557.9999148000002</v>
      </c>
      <c r="T15" s="1">
        <f t="shared" si="8"/>
        <v>959.00008519999983</v>
      </c>
      <c r="U15" s="26">
        <f t="shared" si="9"/>
        <v>72.732440000000011</v>
      </c>
      <c r="V15" s="1">
        <v>3099</v>
      </c>
      <c r="W15" s="1">
        <v>2288.0000673</v>
      </c>
      <c r="X15" s="1">
        <f t="shared" si="10"/>
        <v>810.99993270000004</v>
      </c>
      <c r="Y15" s="26">
        <f t="shared" si="11"/>
        <v>73.830269999999999</v>
      </c>
      <c r="Z15" s="1">
        <v>3370</v>
      </c>
      <c r="AA15" s="1">
        <v>2493.9998410000003</v>
      </c>
      <c r="AB15" s="1">
        <f t="shared" si="12"/>
        <v>876.00015899999971</v>
      </c>
      <c r="AC15" s="26">
        <f t="shared" si="13"/>
        <v>74.005930000000006</v>
      </c>
      <c r="AD15" s="1">
        <v>3478</v>
      </c>
      <c r="AE15" s="7">
        <v>2638.0000134200004</v>
      </c>
      <c r="AF15" s="1">
        <f t="shared" si="14"/>
        <v>839.99998657999959</v>
      </c>
      <c r="AG15" s="26">
        <f t="shared" si="15"/>
        <v>75.848189000000005</v>
      </c>
      <c r="AH15" s="32"/>
      <c r="AI15" s="1">
        <v>3675</v>
      </c>
      <c r="AJ15" s="4">
        <v>2774.0000070199999</v>
      </c>
      <c r="AK15" s="1">
        <v>900.99999298000012</v>
      </c>
      <c r="AL15" s="26">
        <f t="shared" si="16"/>
        <v>75.48299338829932</v>
      </c>
      <c r="AM15" s="7">
        <v>3591</v>
      </c>
      <c r="AN15" s="4">
        <v>2743</v>
      </c>
      <c r="AO15" s="7">
        <v>848</v>
      </c>
      <c r="AP15" s="26">
        <f t="shared" si="17"/>
        <v>76.385407964355338</v>
      </c>
      <c r="AQ15"/>
      <c r="AR15"/>
      <c r="AS15"/>
      <c r="AT15"/>
      <c r="AU15"/>
      <c r="AV15"/>
      <c r="AW15"/>
      <c r="AX15"/>
      <c r="AY15"/>
      <c r="AZ15"/>
      <c r="BA15"/>
      <c r="BB15"/>
      <c r="BC15"/>
    </row>
    <row r="16" spans="1:55" x14ac:dyDescent="0.25">
      <c r="A16" s="5"/>
      <c r="E16" s="25"/>
      <c r="I16" s="25"/>
      <c r="M16" s="25"/>
      <c r="Q16" s="25"/>
      <c r="U16" s="25"/>
      <c r="Y16" s="25"/>
      <c r="AC16" s="25"/>
      <c r="AG16" s="25"/>
      <c r="AH16" s="25"/>
      <c r="AL16" s="25"/>
      <c r="AP16" s="25"/>
    </row>
    <row r="17" spans="1:55" s="18" customFormat="1" x14ac:dyDescent="0.25">
      <c r="A17" s="17" t="s">
        <v>22</v>
      </c>
      <c r="B17" s="18">
        <f t="shared" si="0"/>
        <v>164701</v>
      </c>
      <c r="C17" s="18">
        <v>88784</v>
      </c>
      <c r="D17" s="18">
        <v>75917</v>
      </c>
      <c r="E17" s="27">
        <f t="shared" si="1"/>
        <v>53.906169361448931</v>
      </c>
      <c r="F17" s="18">
        <f t="shared" si="2"/>
        <v>117045</v>
      </c>
      <c r="G17" s="18">
        <v>62128</v>
      </c>
      <c r="H17" s="18">
        <v>54917</v>
      </c>
      <c r="I17" s="27">
        <f t="shared" si="3"/>
        <v>53.080439147336492</v>
      </c>
      <c r="J17" s="18">
        <f t="shared" si="4"/>
        <v>159140</v>
      </c>
      <c r="K17" s="18">
        <v>87923</v>
      </c>
      <c r="L17" s="18">
        <v>71217</v>
      </c>
      <c r="M17" s="27">
        <f t="shared" si="5"/>
        <v>55.248837501570947</v>
      </c>
      <c r="N17" s="18">
        <v>175614</v>
      </c>
      <c r="O17" s="19">
        <v>97356.011249999996</v>
      </c>
      <c r="P17" s="18">
        <f t="shared" si="6"/>
        <v>78257.988750000004</v>
      </c>
      <c r="Q17" s="27">
        <f t="shared" si="7"/>
        <v>55.4375</v>
      </c>
      <c r="R17" s="18">
        <v>178925</v>
      </c>
      <c r="S17" s="18">
        <v>99163.008337499996</v>
      </c>
      <c r="T17" s="18">
        <f t="shared" si="8"/>
        <v>79761.991662500004</v>
      </c>
      <c r="U17" s="27">
        <f t="shared" si="9"/>
        <v>55.421550000000003</v>
      </c>
      <c r="V17" s="18">
        <v>181699</v>
      </c>
      <c r="W17" s="18">
        <v>100746.00858349999</v>
      </c>
      <c r="X17" s="18">
        <f t="shared" si="10"/>
        <v>80952.991416500008</v>
      </c>
      <c r="Y17" s="27">
        <f t="shared" si="11"/>
        <v>55.446649999999998</v>
      </c>
      <c r="Z17" s="18">
        <v>183489</v>
      </c>
      <c r="AA17" s="18">
        <v>102121.0047879</v>
      </c>
      <c r="AB17" s="18">
        <f t="shared" si="12"/>
        <v>81367.995212099995</v>
      </c>
      <c r="AC17" s="27">
        <f t="shared" si="13"/>
        <v>55.655110000000001</v>
      </c>
      <c r="AD17" s="18">
        <v>191859</v>
      </c>
      <c r="AE17" s="19">
        <v>106474.99923756</v>
      </c>
      <c r="AF17" s="18">
        <f t="shared" si="14"/>
        <v>85384.000762440002</v>
      </c>
      <c r="AG17" s="27">
        <f t="shared" si="15"/>
        <v>55.496483999999995</v>
      </c>
      <c r="AH17" s="33"/>
      <c r="AI17" s="18">
        <v>199869</v>
      </c>
      <c r="AJ17" s="19">
        <v>111103.99971080001</v>
      </c>
      <c r="AK17" s="18">
        <v>88765.00028919999</v>
      </c>
      <c r="AL17" s="27">
        <f t="shared" si="16"/>
        <v>55.588410264123006</v>
      </c>
      <c r="AM17" s="20">
        <v>197774</v>
      </c>
      <c r="AN17" s="20">
        <v>109334</v>
      </c>
      <c r="AO17" s="20">
        <v>88440</v>
      </c>
      <c r="AP17" s="27">
        <f t="shared" si="17"/>
        <v>55.282291908946576</v>
      </c>
      <c r="AQ17"/>
      <c r="AR17"/>
      <c r="AS17"/>
      <c r="AT17"/>
      <c r="AU17"/>
      <c r="AV17"/>
      <c r="AW17"/>
      <c r="AX17"/>
      <c r="AY17"/>
      <c r="AZ17"/>
      <c r="BA17"/>
      <c r="BB17"/>
      <c r="BC17"/>
    </row>
    <row r="18" spans="1:55" s="1" customFormat="1" x14ac:dyDescent="0.25">
      <c r="A18" s="14"/>
      <c r="E18" s="26"/>
      <c r="I18" s="26"/>
      <c r="M18" s="26"/>
      <c r="O18" s="4"/>
      <c r="Q18" s="26"/>
      <c r="U18" s="26"/>
      <c r="Y18" s="26"/>
      <c r="AC18" s="26"/>
      <c r="AE18" s="4"/>
      <c r="AG18" s="26"/>
      <c r="AH18" s="32"/>
      <c r="AJ18" s="4"/>
      <c r="AL18" s="26"/>
      <c r="AM18" s="7"/>
      <c r="AN18" s="7"/>
      <c r="AO18" s="7"/>
      <c r="AP18" s="26"/>
      <c r="AQ18"/>
      <c r="AR18"/>
      <c r="AS18"/>
      <c r="AT18"/>
      <c r="AU18"/>
      <c r="AV18"/>
      <c r="AW18"/>
      <c r="AX18"/>
      <c r="AY18"/>
      <c r="AZ18"/>
      <c r="BA18"/>
      <c r="BB18"/>
      <c r="BC18"/>
    </row>
    <row r="19" spans="1:55" x14ac:dyDescent="0.25">
      <c r="A19" s="15" t="s">
        <v>23</v>
      </c>
      <c r="E19" s="25"/>
      <c r="I19" s="25"/>
      <c r="M19" s="25"/>
      <c r="Q19" s="25"/>
      <c r="U19" s="25"/>
      <c r="Y19" s="30"/>
      <c r="AC19" s="30"/>
      <c r="AG19" s="30"/>
      <c r="AH19" s="25"/>
      <c r="AL19" s="25"/>
      <c r="AP19" s="25"/>
    </row>
    <row r="20" spans="1:55" x14ac:dyDescent="0.25">
      <c r="A20" s="16" t="s">
        <v>17</v>
      </c>
      <c r="B20" s="3">
        <f t="shared" ref="B20:L20" si="18">100*B7/B17</f>
        <v>12.370902423178972</v>
      </c>
      <c r="C20" s="3">
        <f t="shared" si="18"/>
        <v>10.767705892953686</v>
      </c>
      <c r="D20" s="3">
        <f t="shared" si="18"/>
        <v>14.245821094089598</v>
      </c>
      <c r="E20" s="25"/>
      <c r="F20" s="3">
        <f t="shared" si="18"/>
        <v>17.130163612285873</v>
      </c>
      <c r="G20" s="3">
        <f t="shared" si="18"/>
        <v>15.62580479011074</v>
      </c>
      <c r="H20" s="3">
        <f t="shared" si="18"/>
        <v>18.832055647613672</v>
      </c>
      <c r="I20" s="25"/>
      <c r="J20" s="3">
        <f t="shared" si="18"/>
        <v>11.702274726655775</v>
      </c>
      <c r="K20" s="3">
        <f t="shared" si="18"/>
        <v>10.245328298624933</v>
      </c>
      <c r="L20" s="3">
        <f t="shared" si="18"/>
        <v>13.500989932179115</v>
      </c>
      <c r="M20" s="25"/>
      <c r="N20" s="3">
        <f>100*N7/N17</f>
        <v>11.762729622923002</v>
      </c>
      <c r="O20" s="6">
        <f t="shared" ref="O20:AO20" si="19">100*O7/O17</f>
        <v>10.160664414032267</v>
      </c>
      <c r="P20" s="6">
        <f t="shared" si="19"/>
        <v>13.755761656984829</v>
      </c>
      <c r="Q20" s="25"/>
      <c r="R20" s="3">
        <f t="shared" si="19"/>
        <v>11.486376973592288</v>
      </c>
      <c r="S20" s="3">
        <f t="shared" si="19"/>
        <v>9.7919578459662517</v>
      </c>
      <c r="T20" s="3">
        <f t="shared" si="19"/>
        <v>13.592940445464519</v>
      </c>
      <c r="U20" s="25"/>
      <c r="V20" s="3">
        <f t="shared" si="19"/>
        <v>11.318719420580191</v>
      </c>
      <c r="W20" s="3">
        <f t="shared" si="19"/>
        <v>9.7840104315699534</v>
      </c>
      <c r="X20" s="3">
        <f t="shared" si="19"/>
        <v>13.228664961499211</v>
      </c>
      <c r="Y20" s="30"/>
      <c r="Z20" s="3">
        <f t="shared" si="19"/>
        <v>11.262255503054678</v>
      </c>
      <c r="AA20" s="3">
        <f t="shared" si="19"/>
        <v>9.7159248756976844</v>
      </c>
      <c r="AB20" s="3">
        <f t="shared" si="19"/>
        <v>13.202979702887458</v>
      </c>
      <c r="AC20" s="30"/>
      <c r="AD20" s="3">
        <f t="shared" si="19"/>
        <v>11.38909303186194</v>
      </c>
      <c r="AE20" s="3">
        <f t="shared" si="19"/>
        <v>9.6200986518689646</v>
      </c>
      <c r="AF20" s="3">
        <f t="shared" si="19"/>
        <v>13.595052855471611</v>
      </c>
      <c r="AG20" s="30"/>
      <c r="AH20" s="34"/>
      <c r="AI20" s="3">
        <f t="shared" si="19"/>
        <v>10.544406586314036</v>
      </c>
      <c r="AJ20" s="6">
        <f t="shared" si="19"/>
        <v>8.9834749827460847</v>
      </c>
      <c r="AK20" s="6">
        <f t="shared" si="19"/>
        <v>12.498169261539228</v>
      </c>
      <c r="AL20" s="25"/>
      <c r="AM20" s="6">
        <f t="shared" si="19"/>
        <v>9.5401822281998641</v>
      </c>
      <c r="AN20" s="6">
        <f t="shared" si="19"/>
        <v>8.2087914098084767</v>
      </c>
      <c r="AO20" s="6">
        <f t="shared" si="19"/>
        <v>11.18611488014473</v>
      </c>
      <c r="AP20" s="35"/>
    </row>
    <row r="21" spans="1:55" x14ac:dyDescent="0.25">
      <c r="A21" s="15" t="s">
        <v>18</v>
      </c>
      <c r="B21" s="3">
        <f t="shared" ref="B21:L21" si="20">100*(B7+B8+B9)/B17</f>
        <v>22.244552249227389</v>
      </c>
      <c r="C21" s="3">
        <f t="shared" si="20"/>
        <v>16.052441881420076</v>
      </c>
      <c r="D21" s="3">
        <f t="shared" si="20"/>
        <v>29.486149347313514</v>
      </c>
      <c r="E21" s="25"/>
      <c r="F21" s="3">
        <f t="shared" si="20"/>
        <v>27.359562561408005</v>
      </c>
      <c r="G21" s="3">
        <f t="shared" si="20"/>
        <v>21.111254184908574</v>
      </c>
      <c r="H21" s="3">
        <f t="shared" si="20"/>
        <v>34.42831909973232</v>
      </c>
      <c r="I21" s="25"/>
      <c r="J21" s="3">
        <f t="shared" si="20"/>
        <v>19.854216413221064</v>
      </c>
      <c r="K21" s="3">
        <f t="shared" si="20"/>
        <v>14.272715899139019</v>
      </c>
      <c r="L21" s="3">
        <f t="shared" si="20"/>
        <v>26.745018745524241</v>
      </c>
      <c r="M21" s="25"/>
      <c r="N21" s="3">
        <f>100*(N7+N8+N9)/N17</f>
        <v>19.378295580079037</v>
      </c>
      <c r="O21" s="6">
        <f t="shared" ref="O21:AO21" si="21">100*(O7+O8+O9)/O17</f>
        <v>13.773177616703149</v>
      </c>
      <c r="P21" s="6">
        <f t="shared" si="21"/>
        <v>26.35128244335311</v>
      </c>
      <c r="Q21" s="25"/>
      <c r="R21" s="3">
        <f t="shared" si="21"/>
        <v>19.073354757579992</v>
      </c>
      <c r="S21" s="3">
        <f t="shared" si="21"/>
        <v>13.470749237090734</v>
      </c>
      <c r="T21" s="3">
        <f t="shared" si="21"/>
        <v>26.038717662393221</v>
      </c>
      <c r="U21" s="25"/>
      <c r="V21" s="3">
        <f t="shared" si="21"/>
        <v>18.834445979339456</v>
      </c>
      <c r="W21" s="3">
        <f t="shared" si="21"/>
        <v>13.460582716942493</v>
      </c>
      <c r="X21" s="3">
        <f t="shared" si="21"/>
        <v>25.522219524044459</v>
      </c>
      <c r="Y21" s="30"/>
      <c r="Z21" s="3">
        <f t="shared" si="21"/>
        <v>18.686678765484579</v>
      </c>
      <c r="AA21" s="3">
        <f t="shared" si="21"/>
        <v>13.330264742472414</v>
      </c>
      <c r="AB21" s="3">
        <f t="shared" si="21"/>
        <v>25.409252925805749</v>
      </c>
      <c r="AC21" s="30"/>
      <c r="AD21" s="3">
        <f t="shared" si="21"/>
        <v>19.038981752224291</v>
      </c>
      <c r="AE21" s="3">
        <f t="shared" si="21"/>
        <v>13.106363066586669</v>
      </c>
      <c r="AF21" s="3">
        <f t="shared" si="21"/>
        <v>26.437037177004417</v>
      </c>
      <c r="AG21" s="30"/>
      <c r="AH21" s="34"/>
      <c r="AI21" s="3">
        <f t="shared" si="21"/>
        <v>17.533984760017812</v>
      </c>
      <c r="AJ21" s="6">
        <f t="shared" si="21"/>
        <v>12.063472097357034</v>
      </c>
      <c r="AK21" s="6">
        <f t="shared" si="21"/>
        <v>24.381231257060197</v>
      </c>
      <c r="AL21" s="25"/>
      <c r="AM21" s="6">
        <f t="shared" si="21"/>
        <v>16.409133657609189</v>
      </c>
      <c r="AN21" s="6">
        <f t="shared" si="21"/>
        <v>11.163041688770191</v>
      </c>
      <c r="AO21" s="6">
        <f t="shared" si="21"/>
        <v>22.894617819990955</v>
      </c>
      <c r="AP21" s="35"/>
    </row>
    <row r="22" spans="1:55" x14ac:dyDescent="0.25">
      <c r="A22" s="16" t="s">
        <v>19</v>
      </c>
      <c r="B22" s="3">
        <f t="shared" ref="B22:L22" si="22">100*(B7+B8+B9+B11)/B17</f>
        <v>29.457623208116527</v>
      </c>
      <c r="C22" s="3">
        <f t="shared" si="22"/>
        <v>22.630203640295548</v>
      </c>
      <c r="D22" s="3">
        <f t="shared" si="22"/>
        <v>37.442206620388056</v>
      </c>
      <c r="E22" s="25"/>
      <c r="F22" s="3">
        <f t="shared" si="22"/>
        <v>33.749412619078136</v>
      </c>
      <c r="G22" s="3">
        <f t="shared" si="22"/>
        <v>27.378959567344836</v>
      </c>
      <c r="H22" s="3">
        <f t="shared" si="22"/>
        <v>40.956352313491266</v>
      </c>
      <c r="I22" s="25"/>
      <c r="J22" s="3">
        <f t="shared" si="22"/>
        <v>25.615181601105945</v>
      </c>
      <c r="K22" s="3">
        <f t="shared" si="22"/>
        <v>19.362396642516746</v>
      </c>
      <c r="L22" s="3">
        <f t="shared" si="22"/>
        <v>33.334737492452646</v>
      </c>
      <c r="M22" s="25"/>
      <c r="N22" s="3">
        <f>100*(N7+N8+N9+N11)/N17</f>
        <v>25.174530504401698</v>
      </c>
      <c r="O22" s="6">
        <f t="shared" ref="O22:AO22" si="23">100*(O7+O8+O9+O11)/O17</f>
        <v>18.969531632285317</v>
      </c>
      <c r="P22" s="6">
        <f t="shared" si="23"/>
        <v>32.893792775884499</v>
      </c>
      <c r="Q22" s="25"/>
      <c r="R22" s="3">
        <f t="shared" si="23"/>
        <v>24.826044432024592</v>
      </c>
      <c r="S22" s="3">
        <f t="shared" si="23"/>
        <v>18.664217755585096</v>
      </c>
      <c r="T22" s="3">
        <f t="shared" si="23"/>
        <v>32.486651412294769</v>
      </c>
      <c r="U22" s="25"/>
      <c r="V22" s="3">
        <f t="shared" si="23"/>
        <v>24.684780873862817</v>
      </c>
      <c r="W22" s="3">
        <f t="shared" si="23"/>
        <v>18.632995905779683</v>
      </c>
      <c r="X22" s="3">
        <f t="shared" si="23"/>
        <v>32.216228071448782</v>
      </c>
      <c r="Y22" s="30"/>
      <c r="Z22" s="3">
        <f t="shared" si="23"/>
        <v>24.494111363623979</v>
      </c>
      <c r="AA22" s="3">
        <f t="shared" si="23"/>
        <v>18.589711973681396</v>
      </c>
      <c r="AB22" s="3">
        <f t="shared" si="23"/>
        <v>31.904435248319306</v>
      </c>
      <c r="AC22" s="30"/>
      <c r="AD22" s="3">
        <f t="shared" si="23"/>
        <v>24.990748414200013</v>
      </c>
      <c r="AE22" s="3">
        <f t="shared" si="23"/>
        <v>18.417469036611553</v>
      </c>
      <c r="AF22" s="3">
        <f t="shared" si="23"/>
        <v>33.187716352775197</v>
      </c>
      <c r="AG22" s="30"/>
      <c r="AH22" s="34"/>
      <c r="AI22" s="3">
        <f t="shared" si="23"/>
        <v>22.984054555734005</v>
      </c>
      <c r="AJ22" s="6">
        <f t="shared" si="23"/>
        <v>17.003888308427456</v>
      </c>
      <c r="AK22" s="6">
        <f t="shared" si="23"/>
        <v>30.469216352011525</v>
      </c>
      <c r="AL22" s="25"/>
      <c r="AM22" s="6">
        <f t="shared" si="23"/>
        <v>21.504343341389667</v>
      </c>
      <c r="AN22" s="6">
        <f t="shared" si="23"/>
        <v>15.837708306656667</v>
      </c>
      <c r="AO22" s="6">
        <f t="shared" si="23"/>
        <v>28.509724106739032</v>
      </c>
      <c r="AP22" s="35"/>
    </row>
    <row r="23" spans="1:55" x14ac:dyDescent="0.25">
      <c r="A23" s="36" t="s">
        <v>20</v>
      </c>
      <c r="B23" s="37">
        <f t="shared" ref="B23:L23" si="24">100*(B13+B14+B15)/B17</f>
        <v>8.5627895398327887</v>
      </c>
      <c r="C23" s="37">
        <f>100*(C13+C14)/C17</f>
        <v>11.175437015678501</v>
      </c>
      <c r="D23" s="37">
        <f>100*(D13+D14)/D17</f>
        <v>5.507330373961036</v>
      </c>
      <c r="E23" s="24"/>
      <c r="F23" s="37">
        <f t="shared" si="24"/>
        <v>10.503652441368704</v>
      </c>
      <c r="G23" s="37">
        <f t="shared" si="24"/>
        <v>14.050025753283544</v>
      </c>
      <c r="H23" s="37">
        <f t="shared" si="24"/>
        <v>6.4916146184241672</v>
      </c>
      <c r="I23" s="24"/>
      <c r="J23" s="37">
        <f t="shared" si="24"/>
        <v>9.6851828578610029</v>
      </c>
      <c r="K23" s="37">
        <f t="shared" si="24"/>
        <v>12.247079831215951</v>
      </c>
      <c r="L23" s="37">
        <f t="shared" si="24"/>
        <v>6.5223191092014545</v>
      </c>
      <c r="M23" s="24"/>
      <c r="N23" s="37">
        <f>100*(N13+N14+N15)/N17</f>
        <v>9.4975343651417319</v>
      </c>
      <c r="O23" s="37">
        <f t="shared" ref="O23:AO23" si="25">100*(O13+O14+O15)/O17</f>
        <v>11.450793769039096</v>
      </c>
      <c r="P23" s="37">
        <f t="shared" si="25"/>
        <v>7.0676029608542681</v>
      </c>
      <c r="Q23" s="24"/>
      <c r="R23" s="37">
        <f t="shared" si="25"/>
        <v>9.8124912672907652</v>
      </c>
      <c r="S23" s="37">
        <f t="shared" si="25"/>
        <v>11.869345856209765</v>
      </c>
      <c r="T23" s="37">
        <f t="shared" si="25"/>
        <v>7.2553348510738722</v>
      </c>
      <c r="U23" s="24"/>
      <c r="V23" s="37">
        <f t="shared" si="25"/>
        <v>9.83659788991684</v>
      </c>
      <c r="W23" s="37">
        <f t="shared" si="25"/>
        <v>10.287256306248739</v>
      </c>
      <c r="X23" s="37">
        <f t="shared" si="25"/>
        <v>9.275753430860247</v>
      </c>
      <c r="Y23" s="31"/>
      <c r="Z23" s="37">
        <f t="shared" si="25"/>
        <v>9.6894091743919262</v>
      </c>
      <c r="AA23" s="37">
        <f t="shared" si="25"/>
        <v>11.687115346043031</v>
      </c>
      <c r="AB23" s="37">
        <f t="shared" si="25"/>
        <v>7.182185529662596</v>
      </c>
      <c r="AC23" s="31"/>
      <c r="AD23" s="37">
        <f t="shared" si="25"/>
        <v>9.3626048295883955</v>
      </c>
      <c r="AE23" s="37">
        <f t="shared" si="25"/>
        <v>11.418642947978682</v>
      </c>
      <c r="AF23" s="37">
        <f t="shared" si="25"/>
        <v>6.7986975971657548</v>
      </c>
      <c r="AG23" s="31"/>
      <c r="AH23" s="38"/>
      <c r="AI23" s="37">
        <f t="shared" si="25"/>
        <v>9.1579984890103017</v>
      </c>
      <c r="AJ23" s="37">
        <f t="shared" si="25"/>
        <v>11.269621276580271</v>
      </c>
      <c r="AK23" s="37">
        <f t="shared" si="25"/>
        <v>6.514955208267617</v>
      </c>
      <c r="AL23" s="24"/>
      <c r="AM23" s="37">
        <f t="shared" si="25"/>
        <v>8.6335918775976612</v>
      </c>
      <c r="AN23" s="37">
        <f t="shared" si="25"/>
        <v>10.895055517954159</v>
      </c>
      <c r="AO23" s="37">
        <f t="shared" si="25"/>
        <v>5.8378561736770695</v>
      </c>
      <c r="AP23" s="38"/>
    </row>
    <row r="25" spans="1:55" ht="15" customHeight="1" x14ac:dyDescent="0.25">
      <c r="A25" s="41" t="s">
        <v>16</v>
      </c>
      <c r="B25" s="9"/>
      <c r="C25" s="9"/>
      <c r="D25" s="9"/>
      <c r="E25" s="9"/>
      <c r="F25" s="9"/>
      <c r="G25" s="9"/>
      <c r="H25" s="9"/>
      <c r="I25" s="9"/>
      <c r="J25" s="9"/>
      <c r="K25" s="9"/>
      <c r="L25" s="9"/>
      <c r="M25" s="9"/>
      <c r="N25" s="9"/>
      <c r="O25" s="9"/>
      <c r="P25" s="9"/>
      <c r="Q25" s="9"/>
      <c r="R25" s="9"/>
      <c r="S25" s="9"/>
      <c r="T25" s="9"/>
      <c r="U25" s="9"/>
      <c r="V25" s="9"/>
      <c r="W25" s="9"/>
      <c r="X25" s="9"/>
      <c r="Y25" s="9"/>
    </row>
    <row r="26" spans="1:55" x14ac:dyDescent="0.25">
      <c r="A26" s="41"/>
      <c r="B26" s="9"/>
      <c r="C26" s="9"/>
      <c r="D26" s="9"/>
      <c r="E26" s="9"/>
      <c r="F26" s="9"/>
      <c r="G26" s="9"/>
      <c r="H26" s="9"/>
      <c r="I26" s="9"/>
      <c r="J26" s="9"/>
      <c r="K26" s="9"/>
      <c r="L26" s="9"/>
      <c r="M26" s="9"/>
      <c r="N26" s="9"/>
      <c r="O26" s="9"/>
      <c r="P26" s="9"/>
      <c r="Q26" s="9"/>
      <c r="R26" s="9"/>
      <c r="S26" s="9"/>
      <c r="T26" s="9"/>
      <c r="U26" s="9"/>
      <c r="V26" s="9"/>
      <c r="W26" s="9"/>
      <c r="X26" s="9"/>
      <c r="Y26" s="9"/>
    </row>
    <row r="27" spans="1:55" x14ac:dyDescent="0.25">
      <c r="A27" s="41"/>
      <c r="B27" s="10"/>
      <c r="C27" s="10"/>
      <c r="D27" s="10"/>
      <c r="E27" s="10"/>
      <c r="F27" s="10"/>
      <c r="G27" s="10"/>
      <c r="H27" s="10"/>
      <c r="I27" s="10"/>
      <c r="J27" s="10"/>
      <c r="K27" s="10"/>
      <c r="L27" s="10"/>
      <c r="M27" s="11"/>
      <c r="N27" s="11"/>
      <c r="O27" s="11"/>
      <c r="P27" s="11"/>
    </row>
    <row r="28" spans="1:55" x14ac:dyDescent="0.25">
      <c r="A28" s="41"/>
      <c r="B28" s="10"/>
      <c r="C28" s="10"/>
      <c r="D28" s="10"/>
      <c r="E28" s="10"/>
      <c r="F28" s="10"/>
      <c r="G28" s="10"/>
      <c r="H28" s="10"/>
      <c r="I28" s="8"/>
      <c r="J28" s="8"/>
      <c r="K28" s="8"/>
      <c r="L28" s="8"/>
    </row>
    <row r="29" spans="1:55" x14ac:dyDescent="0.25">
      <c r="A29" s="41"/>
      <c r="B29" s="10"/>
      <c r="C29" s="10"/>
      <c r="D29" s="10" t="s">
        <v>13</v>
      </c>
      <c r="E29" s="10"/>
      <c r="F29" s="10"/>
      <c r="G29" s="10"/>
      <c r="H29" s="10"/>
      <c r="I29" s="8"/>
      <c r="J29" s="8"/>
      <c r="K29" s="8"/>
      <c r="L29" s="8"/>
    </row>
    <row r="30" spans="1:55" x14ac:dyDescent="0.25">
      <c r="A30" s="41"/>
      <c r="B30" s="10"/>
      <c r="C30" s="10"/>
      <c r="D30" s="10"/>
      <c r="E30" s="10"/>
      <c r="F30" s="10"/>
      <c r="G30" s="10"/>
      <c r="H30" s="10"/>
      <c r="I30" s="8"/>
      <c r="J30" s="8"/>
      <c r="K30" s="8"/>
      <c r="L30" s="8"/>
    </row>
    <row r="31" spans="1:55" x14ac:dyDescent="0.25">
      <c r="A31" s="41"/>
      <c r="B31" s="10"/>
      <c r="C31" s="10"/>
      <c r="D31" s="10"/>
      <c r="E31" s="10"/>
      <c r="F31" s="10"/>
      <c r="G31" s="10"/>
      <c r="H31" s="10"/>
      <c r="I31" s="8"/>
      <c r="J31" s="8"/>
      <c r="K31" s="8"/>
      <c r="L31" s="8"/>
    </row>
    <row r="32" spans="1:55" x14ac:dyDescent="0.25">
      <c r="A32" s="41"/>
      <c r="B32" s="10"/>
      <c r="C32" s="10"/>
      <c r="D32" s="10"/>
      <c r="E32" s="10"/>
      <c r="F32" s="10"/>
      <c r="G32" s="10"/>
      <c r="H32" s="10"/>
      <c r="I32" s="8"/>
      <c r="J32" s="8"/>
      <c r="K32" s="8"/>
      <c r="L32" s="8"/>
    </row>
    <row r="33" spans="1:33" x14ac:dyDescent="0.25">
      <c r="A33" s="41"/>
      <c r="B33" s="10"/>
      <c r="C33" s="10"/>
      <c r="D33" s="10"/>
      <c r="E33" s="10"/>
      <c r="F33" s="10"/>
      <c r="G33" s="10"/>
      <c r="H33" s="10"/>
      <c r="I33" s="8"/>
      <c r="J33" s="8"/>
      <c r="K33" s="8"/>
      <c r="L33" s="8"/>
    </row>
    <row r="34" spans="1:33" x14ac:dyDescent="0.25">
      <c r="A34" s="41"/>
      <c r="B34" s="10"/>
      <c r="C34" s="10"/>
      <c r="D34" s="10"/>
      <c r="E34" s="10"/>
      <c r="F34" s="10"/>
      <c r="G34" s="10"/>
      <c r="H34" s="10"/>
      <c r="I34" s="8"/>
      <c r="J34" s="8"/>
      <c r="K34" s="8"/>
      <c r="L34" s="8"/>
    </row>
    <row r="35" spans="1:33" x14ac:dyDescent="0.25">
      <c r="A35" s="41"/>
      <c r="Y35"/>
      <c r="AC35"/>
      <c r="AG35"/>
    </row>
    <row r="36" spans="1:33" ht="15" customHeight="1" x14ac:dyDescent="0.25">
      <c r="A36" s="41"/>
    </row>
  </sheetData>
  <mergeCells count="11">
    <mergeCell ref="A25:A36"/>
    <mergeCell ref="AI4:AK4"/>
    <mergeCell ref="AM4:AO4"/>
    <mergeCell ref="J4:L4"/>
    <mergeCell ref="F4:H4"/>
    <mergeCell ref="B4:D4"/>
    <mergeCell ref="N4:P4"/>
    <mergeCell ref="R4:T4"/>
    <mergeCell ref="V4:X4"/>
    <mergeCell ref="Z4:AB4"/>
    <mergeCell ref="AD4:AF4"/>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White, Zara</cp:lastModifiedBy>
  <dcterms:created xsi:type="dcterms:W3CDTF">2017-01-19T15:08:13Z</dcterms:created>
  <dcterms:modified xsi:type="dcterms:W3CDTF">2019-07-18T15:53:40Z</dcterms:modified>
</cp:coreProperties>
</file>